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资产负债表" sheetId="1" r:id="rId1"/>
    <sheet name="业务活动表" sheetId="2" r:id="rId2"/>
    <sheet name="现金流量表" sheetId="3" r:id="rId3"/>
  </sheets>
  <definedNames>
    <definedName name="_xlnm.Print_Titles" localSheetId="1">'业务活动表'!$1:$4</definedName>
  </definedNames>
  <calcPr fullCalcOnLoad="1"/>
</workbook>
</file>

<file path=xl/sharedStrings.xml><?xml version="1.0" encoding="utf-8"?>
<sst xmlns="http://schemas.openxmlformats.org/spreadsheetml/2006/main" count="181" uniqueCount="165">
  <si>
    <t>资　产　负　债　表</t>
  </si>
  <si>
    <r>
      <t>会民非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</si>
  <si>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编制单位：湖南省蓝山县湘江源教育基金会</t>
  </si>
  <si>
    <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</t>
    </r>
  </si>
  <si>
    <t>单位：元</t>
  </si>
  <si>
    <t>资　　产</t>
  </si>
  <si>
    <t>年初数</t>
  </si>
  <si>
    <t>年末数</t>
  </si>
  <si>
    <t>负债和净资产</t>
  </si>
  <si>
    <t>流动资产：</t>
  </si>
  <si>
    <t>流动负债：</t>
  </si>
  <si>
    <t>　货币资金</t>
  </si>
  <si>
    <t>　短期借款</t>
  </si>
  <si>
    <t>　短期投资</t>
  </si>
  <si>
    <t>　应付款项</t>
  </si>
  <si>
    <t>　应收款项</t>
  </si>
  <si>
    <t>　应付工资</t>
  </si>
  <si>
    <t>　预付账款</t>
  </si>
  <si>
    <t>　应交税金</t>
  </si>
  <si>
    <t>　存　货</t>
  </si>
  <si>
    <t>　预收账款</t>
  </si>
  <si>
    <t>　待摊费用　</t>
  </si>
  <si>
    <t>　预提费用</t>
  </si>
  <si>
    <t>　一年内到期的长期债权投资　</t>
  </si>
  <si>
    <t>　预计负债</t>
  </si>
  <si>
    <t>　其他流动资产</t>
  </si>
  <si>
    <t>　一年内到期的长期负债</t>
  </si>
  <si>
    <t>　　　　流动资产合计</t>
  </si>
  <si>
    <t>　其他流动负债</t>
  </si>
  <si>
    <t>　　流动负债合计</t>
  </si>
  <si>
    <t>长期投资：</t>
  </si>
  <si>
    <t>　长期股权投资</t>
  </si>
  <si>
    <t>长期负债：</t>
  </si>
  <si>
    <t>　长期债权投资</t>
  </si>
  <si>
    <t>　长期借款</t>
  </si>
  <si>
    <t>　　　　长期投资合计</t>
  </si>
  <si>
    <t>　长期应付款</t>
  </si>
  <si>
    <t>　其他长期负债</t>
  </si>
  <si>
    <t>固定资产：</t>
  </si>
  <si>
    <t>　　长期负债合计</t>
  </si>
  <si>
    <t>　固定资产原价</t>
  </si>
  <si>
    <t>　减：累计折旧</t>
  </si>
  <si>
    <t>受托代理负债：</t>
  </si>
  <si>
    <t>　固定资产净值</t>
  </si>
  <si>
    <t>　受托代理负债</t>
  </si>
  <si>
    <t>　在建工程</t>
  </si>
  <si>
    <t>　　　　负债合计</t>
  </si>
  <si>
    <t>　文物文化资产</t>
  </si>
  <si>
    <t>　固定资产清理</t>
  </si>
  <si>
    <t>　　　　固定资产合计</t>
  </si>
  <si>
    <t>净资产：</t>
  </si>
  <si>
    <t>　非限定性净资产</t>
  </si>
  <si>
    <t>无形资产：</t>
  </si>
  <si>
    <t>　限定性净资产</t>
  </si>
  <si>
    <t>　无形资产</t>
  </si>
  <si>
    <t>　　　净资产合计</t>
  </si>
  <si>
    <t>受托代理资产：</t>
  </si>
  <si>
    <t>　受托代理资产</t>
  </si>
  <si>
    <t>　　　　　资产总计</t>
  </si>
  <si>
    <t>　负债和净资产总计</t>
  </si>
  <si>
    <t>业务活动表</t>
  </si>
  <si>
    <t xml:space="preserve">                                               </t>
  </si>
  <si>
    <t>会民非02表</t>
  </si>
  <si>
    <t>编制单位:湖南省蓝山县湘江源教育基金会</t>
  </si>
  <si>
    <t>2021年度</t>
  </si>
  <si>
    <t>项目</t>
  </si>
  <si>
    <t>行次</t>
  </si>
  <si>
    <t>上年数</t>
  </si>
  <si>
    <t>本年数</t>
  </si>
  <si>
    <t>非限定性</t>
  </si>
  <si>
    <t>限定性</t>
  </si>
  <si>
    <t>合计</t>
  </si>
  <si>
    <t>一、收入</t>
  </si>
  <si>
    <t xml:space="preserve">    其中：捐赠收入</t>
  </si>
  <si>
    <t xml:space="preserve">          会费收入</t>
  </si>
  <si>
    <t xml:space="preserve">          提供服务收入</t>
  </si>
  <si>
    <t xml:space="preserve">          商品销售收入</t>
  </si>
  <si>
    <t xml:space="preserve">          政府补助收入</t>
  </si>
  <si>
    <t xml:space="preserve">          投资收益</t>
  </si>
  <si>
    <t xml:space="preserve">          其他收入</t>
  </si>
  <si>
    <t>收入合计</t>
  </si>
  <si>
    <t>二、费用</t>
  </si>
  <si>
    <t>（一）业务活动成本</t>
  </si>
  <si>
    <t>其中：奖励支出</t>
  </si>
  <si>
    <t>园丁之家活动支出</t>
  </si>
  <si>
    <t>慰问费用</t>
  </si>
  <si>
    <t>扶助支出</t>
  </si>
  <si>
    <t>会务支出</t>
  </si>
  <si>
    <t>其他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</si>
  <si>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</si>
  <si>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</si>
  <si>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</si>
  <si>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</si>
  <si>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</si>
  <si>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</si>
  <si>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</t>
  </si>
  <si>
    <t xml:space="preserve">                                            </t>
  </si>
  <si>
    <t>会民非03表</t>
  </si>
  <si>
    <t>金额</t>
  </si>
  <si>
    <t>一、业务活动产生的现金流量：</t>
  </si>
  <si>
    <t/>
  </si>
  <si>
    <t>接受捐赠收到的现金</t>
  </si>
  <si>
    <t>1</t>
  </si>
  <si>
    <t>收取会费收到的现金</t>
  </si>
  <si>
    <t>2</t>
  </si>
  <si>
    <t>提供服务收到的现金</t>
  </si>
  <si>
    <t>3</t>
  </si>
  <si>
    <t>销售商品收到的现金</t>
  </si>
  <si>
    <t>4</t>
  </si>
  <si>
    <t>政府补助收到的现金</t>
  </si>
  <si>
    <t>5</t>
  </si>
  <si>
    <t>收到的其他与业务活动有关的现金</t>
  </si>
  <si>
    <t>8</t>
  </si>
  <si>
    <t>现金流入小计</t>
  </si>
  <si>
    <t>13</t>
  </si>
  <si>
    <t>提供捐赠或者资助支付的现金</t>
  </si>
  <si>
    <t>14</t>
  </si>
  <si>
    <t>支付给员工以及为员工支付的现金</t>
  </si>
  <si>
    <t>15</t>
  </si>
  <si>
    <t>购买商品、接受服务支付的现金</t>
  </si>
  <si>
    <t>16</t>
  </si>
  <si>
    <t>支付的其他与业务活动有关的现金</t>
  </si>
  <si>
    <t>19</t>
  </si>
  <si>
    <t>现金流出小计</t>
  </si>
  <si>
    <t>23</t>
  </si>
  <si>
    <t>业务活动产生的现金流量净额</t>
  </si>
  <si>
    <t>24</t>
  </si>
  <si>
    <t>二、投资活动产生的现金流量：</t>
  </si>
  <si>
    <t>收回投资所收到的现金</t>
  </si>
  <si>
    <t>25</t>
  </si>
  <si>
    <t>取得投资收益所收到的现金</t>
  </si>
  <si>
    <t>26</t>
  </si>
  <si>
    <t>处置固定资产和无形资产所收回的现金</t>
  </si>
  <si>
    <t>27</t>
  </si>
  <si>
    <t>收到的其他与投资活动有关的现金</t>
  </si>
  <si>
    <t>30</t>
  </si>
  <si>
    <t>34</t>
  </si>
  <si>
    <t>购建固定资产和无形资产所支付的现金</t>
  </si>
  <si>
    <t>35</t>
  </si>
  <si>
    <t>对外投资所支付的现金</t>
  </si>
  <si>
    <t>36</t>
  </si>
  <si>
    <t>支付的其他与投资活动有关的现金</t>
  </si>
  <si>
    <t>39</t>
  </si>
  <si>
    <t>43</t>
  </si>
  <si>
    <t>投资活动产生的现金流量净额</t>
  </si>
  <si>
    <t>44</t>
  </si>
  <si>
    <t>三、筹资活动产生的现金流量：</t>
  </si>
  <si>
    <t>借款所收到的现金</t>
  </si>
  <si>
    <t>45</t>
  </si>
  <si>
    <t>收到的其他与筹资活动有关的现金</t>
  </si>
  <si>
    <t>48</t>
  </si>
  <si>
    <t>50</t>
  </si>
  <si>
    <t>偿还借款所支付的现金</t>
  </si>
  <si>
    <t>51</t>
  </si>
  <si>
    <t>偿还利息所支付的现金</t>
  </si>
  <si>
    <t>52</t>
  </si>
  <si>
    <t>支付的其他与筹资活动有关的现金</t>
  </si>
  <si>
    <t>55</t>
  </si>
  <si>
    <t>58</t>
  </si>
  <si>
    <t>筹资活动产生的现金流量净额</t>
  </si>
  <si>
    <t>59</t>
  </si>
  <si>
    <t>四、汇率变动对现金的影响额</t>
  </si>
  <si>
    <t>60</t>
  </si>
  <si>
    <t>五、现金及现金等价物净增加额</t>
  </si>
  <si>
    <t>61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</si>
</sst>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#,##0.00_ "/>
  </numFmts>
  <fonts count="3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黑体"/>
      <family val="3"/>
    </font>
    <font>
      <b/>
      <sz val="2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57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vertical="top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6" fillId="0" borderId="11" xfId="22" applyNumberFormat="1" applyFont="1" applyBorder="1" applyAlignment="1">
      <alignment/>
    </xf>
    <xf numFmtId="180" fontId="6" fillId="0" borderId="11" xfId="0" applyNumberFormat="1" applyFont="1" applyBorder="1" applyAlignment="1">
      <alignment vertical="center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1" xfId="22" applyNumberFormat="1" applyFont="1" applyBorder="1" applyAlignment="1">
      <alignment wrapText="1"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180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80" fontId="11" fillId="0" borderId="11" xfId="22" applyNumberFormat="1" applyFont="1" applyBorder="1" applyAlignment="1">
      <alignment/>
    </xf>
    <xf numFmtId="180" fontId="1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180" fontId="11" fillId="0" borderId="11" xfId="22" applyNumberFormat="1" applyFont="1" applyFill="1" applyBorder="1" applyAlignment="1">
      <alignment/>
    </xf>
    <xf numFmtId="43" fontId="11" fillId="0" borderId="0" xfId="22" applyNumberFormat="1" applyFont="1" applyFill="1" applyBorder="1" applyAlignment="1">
      <alignment/>
    </xf>
    <xf numFmtId="43" fontId="7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1">
      <selection activeCell="I15" sqref="I15"/>
    </sheetView>
  </sheetViews>
  <sheetFormatPr defaultColWidth="9.00390625" defaultRowHeight="14.25"/>
  <cols>
    <col min="1" max="1" width="23.875" style="28" customWidth="1"/>
    <col min="2" max="2" width="11.00390625" style="29" customWidth="1"/>
    <col min="3" max="3" width="11.375" style="29" customWidth="1"/>
    <col min="4" max="4" width="13.625" style="28" customWidth="1"/>
    <col min="5" max="5" width="13.25390625" style="29" customWidth="1"/>
    <col min="6" max="6" width="13.00390625" style="29" customWidth="1"/>
    <col min="7" max="7" width="13.875" style="28" bestFit="1" customWidth="1"/>
    <col min="8" max="16384" width="9.00390625" style="28" customWidth="1"/>
  </cols>
  <sheetData>
    <row r="1" spans="1:6" s="28" customFormat="1" ht="25.5">
      <c r="A1" s="30" t="s">
        <v>0</v>
      </c>
      <c r="B1" s="31"/>
      <c r="C1" s="31"/>
      <c r="D1" s="32"/>
      <c r="E1" s="31"/>
      <c r="F1" s="31"/>
    </row>
    <row r="2" spans="1:6" s="28" customFormat="1" ht="15.75">
      <c r="A2" s="33"/>
      <c r="B2" s="25"/>
      <c r="C2" s="25"/>
      <c r="D2" s="33"/>
      <c r="E2" s="34" t="s">
        <v>1</v>
      </c>
      <c r="F2" s="35"/>
    </row>
    <row r="3" spans="1:6" s="28" customFormat="1" ht="15.75">
      <c r="A3" s="36" t="s">
        <v>2</v>
      </c>
      <c r="B3" s="37"/>
      <c r="C3" s="38" t="s">
        <v>3</v>
      </c>
      <c r="D3" s="39"/>
      <c r="E3" s="34" t="s">
        <v>4</v>
      </c>
      <c r="F3" s="35"/>
    </row>
    <row r="4" spans="1:6" s="28" customFormat="1" ht="18" customHeight="1">
      <c r="A4" s="40" t="s">
        <v>5</v>
      </c>
      <c r="B4" s="41" t="s">
        <v>6</v>
      </c>
      <c r="C4" s="41" t="s">
        <v>7</v>
      </c>
      <c r="D4" s="40" t="s">
        <v>8</v>
      </c>
      <c r="E4" s="41" t="s">
        <v>6</v>
      </c>
      <c r="F4" s="41" t="s">
        <v>7</v>
      </c>
    </row>
    <row r="5" spans="1:6" s="28" customFormat="1" ht="18" customHeight="1">
      <c r="A5" s="42" t="s">
        <v>9</v>
      </c>
      <c r="B5" s="43"/>
      <c r="C5" s="43"/>
      <c r="D5" s="42" t="s">
        <v>10</v>
      </c>
      <c r="E5" s="43"/>
      <c r="F5" s="43"/>
    </row>
    <row r="6" spans="1:6" s="28" customFormat="1" ht="18" customHeight="1">
      <c r="A6" s="42" t="s">
        <v>11</v>
      </c>
      <c r="B6" s="43">
        <v>1545045.81</v>
      </c>
      <c r="C6" s="44">
        <v>1505206.69</v>
      </c>
      <c r="D6" s="42" t="s">
        <v>12</v>
      </c>
      <c r="E6" s="43"/>
      <c r="F6" s="43"/>
    </row>
    <row r="7" spans="1:6" s="28" customFormat="1" ht="18" customHeight="1">
      <c r="A7" s="42" t="s">
        <v>13</v>
      </c>
      <c r="B7" s="43"/>
      <c r="C7" s="44"/>
      <c r="D7" s="42" t="s">
        <v>14</v>
      </c>
      <c r="E7" s="43"/>
      <c r="F7" s="43"/>
    </row>
    <row r="8" spans="1:6" s="28" customFormat="1" ht="18" customHeight="1">
      <c r="A8" s="42" t="s">
        <v>15</v>
      </c>
      <c r="B8" s="43">
        <v>5200000</v>
      </c>
      <c r="C8" s="44">
        <v>5210000</v>
      </c>
      <c r="D8" s="42" t="s">
        <v>16</v>
      </c>
      <c r="E8" s="43"/>
      <c r="F8" s="43"/>
    </row>
    <row r="9" spans="1:6" s="28" customFormat="1" ht="18" customHeight="1">
      <c r="A9" s="42" t="s">
        <v>17</v>
      </c>
      <c r="B9" s="43"/>
      <c r="C9" s="44"/>
      <c r="D9" s="42" t="s">
        <v>18</v>
      </c>
      <c r="E9" s="43"/>
      <c r="F9" s="43"/>
    </row>
    <row r="10" spans="1:6" s="28" customFormat="1" ht="18" customHeight="1">
      <c r="A10" s="42" t="s">
        <v>19</v>
      </c>
      <c r="B10" s="43"/>
      <c r="C10" s="44"/>
      <c r="D10" s="42" t="s">
        <v>20</v>
      </c>
      <c r="E10" s="43"/>
      <c r="F10" s="43"/>
    </row>
    <row r="11" spans="1:6" s="28" customFormat="1" ht="18" customHeight="1">
      <c r="A11" s="42" t="s">
        <v>21</v>
      </c>
      <c r="B11" s="43"/>
      <c r="C11" s="44"/>
      <c r="D11" s="42" t="s">
        <v>22</v>
      </c>
      <c r="E11" s="43"/>
      <c r="F11" s="43"/>
    </row>
    <row r="12" spans="1:6" s="28" customFormat="1" ht="21.75" customHeight="1">
      <c r="A12" s="45" t="s">
        <v>23</v>
      </c>
      <c r="B12" s="43"/>
      <c r="C12" s="44"/>
      <c r="D12" s="42" t="s">
        <v>24</v>
      </c>
      <c r="E12" s="43"/>
      <c r="F12" s="43"/>
    </row>
    <row r="13" spans="1:6" s="28" customFormat="1" ht="21.75" customHeight="1">
      <c r="A13" s="42" t="s">
        <v>25</v>
      </c>
      <c r="B13" s="43"/>
      <c r="C13" s="44"/>
      <c r="D13" s="46" t="s">
        <v>26</v>
      </c>
      <c r="E13" s="43"/>
      <c r="F13" s="43"/>
    </row>
    <row r="14" spans="1:6" s="28" customFormat="1" ht="18" customHeight="1">
      <c r="A14" s="42" t="s">
        <v>27</v>
      </c>
      <c r="B14" s="43">
        <f>SUM(B6:B13)</f>
        <v>6745045.8100000005</v>
      </c>
      <c r="C14" s="44">
        <v>6715206.69</v>
      </c>
      <c r="D14" s="42" t="s">
        <v>28</v>
      </c>
      <c r="E14" s="43"/>
      <c r="F14" s="43"/>
    </row>
    <row r="15" spans="1:6" s="28" customFormat="1" ht="18" customHeight="1">
      <c r="A15" s="47"/>
      <c r="B15" s="43"/>
      <c r="C15" s="43"/>
      <c r="D15" s="42" t="s">
        <v>29</v>
      </c>
      <c r="E15" s="43"/>
      <c r="F15" s="43"/>
    </row>
    <row r="16" spans="1:6" s="28" customFormat="1" ht="18" customHeight="1">
      <c r="A16" s="42" t="s">
        <v>30</v>
      </c>
      <c r="B16" s="43"/>
      <c r="C16" s="43"/>
      <c r="D16" s="47"/>
      <c r="E16" s="43"/>
      <c r="F16" s="43"/>
    </row>
    <row r="17" spans="1:6" s="28" customFormat="1" ht="18" customHeight="1">
      <c r="A17" s="42" t="s">
        <v>31</v>
      </c>
      <c r="B17" s="43"/>
      <c r="C17" s="43"/>
      <c r="D17" s="42" t="s">
        <v>32</v>
      </c>
      <c r="E17" s="43"/>
      <c r="F17" s="43"/>
    </row>
    <row r="18" spans="1:6" s="28" customFormat="1" ht="18" customHeight="1">
      <c r="A18" s="42" t="s">
        <v>33</v>
      </c>
      <c r="B18" s="43"/>
      <c r="C18" s="43"/>
      <c r="D18" s="42" t="s">
        <v>34</v>
      </c>
      <c r="E18" s="43"/>
      <c r="F18" s="43"/>
    </row>
    <row r="19" spans="1:6" s="28" customFormat="1" ht="18" customHeight="1">
      <c r="A19" s="42" t="s">
        <v>35</v>
      </c>
      <c r="B19" s="43">
        <f>SUM(B17:B18)</f>
        <v>0</v>
      </c>
      <c r="C19" s="43">
        <f>SUM(C17:C18)</f>
        <v>0</v>
      </c>
      <c r="D19" s="42" t="s">
        <v>36</v>
      </c>
      <c r="E19" s="43"/>
      <c r="F19" s="43"/>
    </row>
    <row r="20" spans="1:6" s="28" customFormat="1" ht="18" customHeight="1">
      <c r="A20" s="47"/>
      <c r="B20" s="43"/>
      <c r="C20" s="43"/>
      <c r="D20" s="42" t="s">
        <v>37</v>
      </c>
      <c r="E20" s="43"/>
      <c r="F20" s="43"/>
    </row>
    <row r="21" spans="1:6" s="28" customFormat="1" ht="18" customHeight="1">
      <c r="A21" s="42" t="s">
        <v>38</v>
      </c>
      <c r="B21" s="43"/>
      <c r="C21" s="43"/>
      <c r="D21" s="42" t="s">
        <v>39</v>
      </c>
      <c r="E21" s="43">
        <f>SUM(E18:E20)</f>
        <v>0</v>
      </c>
      <c r="F21" s="43">
        <f>SUM(F18:F20)</f>
        <v>0</v>
      </c>
    </row>
    <row r="22" spans="1:6" s="28" customFormat="1" ht="18" customHeight="1">
      <c r="A22" s="42" t="s">
        <v>40</v>
      </c>
      <c r="B22" s="43"/>
      <c r="C22" s="43"/>
      <c r="D22" s="47"/>
      <c r="E22" s="43"/>
      <c r="F22" s="43"/>
    </row>
    <row r="23" spans="1:6" s="28" customFormat="1" ht="18" customHeight="1">
      <c r="A23" s="42" t="s">
        <v>41</v>
      </c>
      <c r="B23" s="43"/>
      <c r="C23" s="43"/>
      <c r="D23" s="42" t="s">
        <v>42</v>
      </c>
      <c r="E23" s="43"/>
      <c r="F23" s="43"/>
    </row>
    <row r="24" spans="1:6" s="28" customFormat="1" ht="18" customHeight="1">
      <c r="A24" s="42" t="s">
        <v>43</v>
      </c>
      <c r="B24" s="43">
        <f>B22-B23</f>
        <v>0</v>
      </c>
      <c r="C24" s="43">
        <f>C22-C23</f>
        <v>0</v>
      </c>
      <c r="D24" s="42" t="s">
        <v>44</v>
      </c>
      <c r="E24" s="43"/>
      <c r="F24" s="43"/>
    </row>
    <row r="25" spans="1:6" s="28" customFormat="1" ht="18" customHeight="1">
      <c r="A25" s="42" t="s">
        <v>45</v>
      </c>
      <c r="B25" s="43"/>
      <c r="C25" s="43"/>
      <c r="D25" s="42" t="s">
        <v>46</v>
      </c>
      <c r="E25" s="43">
        <f>E24+E21+E15</f>
        <v>0</v>
      </c>
      <c r="F25" s="43">
        <f>F24+F21+F15</f>
        <v>0</v>
      </c>
    </row>
    <row r="26" spans="1:6" s="28" customFormat="1" ht="18" customHeight="1">
      <c r="A26" s="42" t="s">
        <v>47</v>
      </c>
      <c r="B26" s="43"/>
      <c r="C26" s="43"/>
      <c r="D26" s="47"/>
      <c r="E26" s="43"/>
      <c r="F26" s="43"/>
    </row>
    <row r="27" spans="1:6" s="28" customFormat="1" ht="18" customHeight="1">
      <c r="A27" s="42" t="s">
        <v>48</v>
      </c>
      <c r="B27" s="43"/>
      <c r="C27" s="43"/>
      <c r="D27" s="47"/>
      <c r="E27" s="43"/>
      <c r="F27" s="43"/>
    </row>
    <row r="28" spans="1:6" s="28" customFormat="1" ht="18" customHeight="1">
      <c r="A28" s="42" t="s">
        <v>49</v>
      </c>
      <c r="B28" s="43">
        <f>SUM(B24:B27)</f>
        <v>0</v>
      </c>
      <c r="C28" s="43">
        <f>SUM(C24:C27)</f>
        <v>0</v>
      </c>
      <c r="D28" s="42" t="s">
        <v>50</v>
      </c>
      <c r="E28" s="43"/>
      <c r="F28" s="43"/>
    </row>
    <row r="29" spans="1:7" s="28" customFormat="1" ht="18" customHeight="1">
      <c r="A29" s="47"/>
      <c r="B29" s="43"/>
      <c r="C29" s="43"/>
      <c r="D29" s="42" t="s">
        <v>51</v>
      </c>
      <c r="E29" s="48">
        <v>2745045.81</v>
      </c>
      <c r="F29" s="48">
        <v>2715206.69</v>
      </c>
      <c r="G29" s="49"/>
    </row>
    <row r="30" spans="1:6" s="28" customFormat="1" ht="18" customHeight="1">
      <c r="A30" s="42" t="s">
        <v>52</v>
      </c>
      <c r="B30" s="43"/>
      <c r="C30" s="43"/>
      <c r="D30" s="42" t="s">
        <v>53</v>
      </c>
      <c r="E30" s="48">
        <v>4000000</v>
      </c>
      <c r="F30" s="48">
        <v>4000000</v>
      </c>
    </row>
    <row r="31" spans="1:6" s="28" customFormat="1" ht="18" customHeight="1">
      <c r="A31" s="42" t="s">
        <v>54</v>
      </c>
      <c r="B31" s="43"/>
      <c r="C31" s="43"/>
      <c r="D31" s="42" t="s">
        <v>55</v>
      </c>
      <c r="E31" s="43">
        <f>SUM(E29:E30)</f>
        <v>6745045.8100000005</v>
      </c>
      <c r="F31" s="43">
        <f>SUM(F29:F30)</f>
        <v>6715206.6899999995</v>
      </c>
    </row>
    <row r="32" spans="1:6" s="28" customFormat="1" ht="18" customHeight="1">
      <c r="A32" s="47"/>
      <c r="B32" s="43"/>
      <c r="C32" s="43"/>
      <c r="D32" s="47"/>
      <c r="E32" s="43"/>
      <c r="F32" s="43"/>
    </row>
    <row r="33" spans="1:6" s="28" customFormat="1" ht="18" customHeight="1">
      <c r="A33" s="42" t="s">
        <v>56</v>
      </c>
      <c r="B33" s="43"/>
      <c r="C33" s="43"/>
      <c r="D33" s="47"/>
      <c r="E33" s="43"/>
      <c r="F33" s="43"/>
    </row>
    <row r="34" spans="1:6" s="28" customFormat="1" ht="18" customHeight="1">
      <c r="A34" s="42" t="s">
        <v>57</v>
      </c>
      <c r="B34" s="43"/>
      <c r="C34" s="43"/>
      <c r="D34" s="47"/>
      <c r="E34" s="43"/>
      <c r="F34" s="43"/>
    </row>
    <row r="35" spans="1:6" s="28" customFormat="1" ht="18" customHeight="1">
      <c r="A35" s="47"/>
      <c r="B35" s="43"/>
      <c r="C35" s="43"/>
      <c r="D35" s="47"/>
      <c r="E35" s="43"/>
      <c r="F35" s="43"/>
    </row>
    <row r="36" spans="1:7" s="28" customFormat="1" ht="18" customHeight="1">
      <c r="A36" s="42" t="s">
        <v>58</v>
      </c>
      <c r="B36" s="44">
        <v>6745045.8100000005</v>
      </c>
      <c r="C36" s="44">
        <v>6715206.69</v>
      </c>
      <c r="D36" s="42" t="s">
        <v>59</v>
      </c>
      <c r="E36" s="43">
        <f>E25+E31</f>
        <v>6745045.8100000005</v>
      </c>
      <c r="F36" s="43">
        <f>F25+F31</f>
        <v>6715206.6899999995</v>
      </c>
      <c r="G36" s="50"/>
    </row>
    <row r="37" spans="2:6" s="28" customFormat="1" ht="15.75">
      <c r="B37" s="29"/>
      <c r="C37" s="29"/>
      <c r="E37" s="29"/>
      <c r="F37" s="51"/>
    </row>
    <row r="38" spans="2:6" s="28" customFormat="1" ht="15.75">
      <c r="B38" s="29"/>
      <c r="C38" s="29"/>
      <c r="E38" s="29"/>
      <c r="F38" s="29"/>
    </row>
    <row r="39" spans="2:6" s="28" customFormat="1" ht="15.75">
      <c r="B39" s="29"/>
      <c r="C39" s="29"/>
      <c r="E39" s="29"/>
      <c r="F39" s="29"/>
    </row>
    <row r="40" spans="2:6" s="28" customFormat="1" ht="15.75">
      <c r="B40" s="29"/>
      <c r="C40" s="29"/>
      <c r="E40" s="29"/>
      <c r="F40" s="29"/>
    </row>
    <row r="41" spans="2:6" s="28" customFormat="1" ht="15.75">
      <c r="B41" s="29"/>
      <c r="C41" s="29"/>
      <c r="E41" s="29"/>
      <c r="F41" s="29"/>
    </row>
    <row r="42" spans="2:6" s="28" customFormat="1" ht="15.75">
      <c r="B42" s="29"/>
      <c r="C42" s="29"/>
      <c r="E42" s="29"/>
      <c r="F42" s="29"/>
    </row>
  </sheetData>
  <sheetProtection/>
  <mergeCells count="5">
    <mergeCell ref="A1:F1"/>
    <mergeCell ref="E2:F2"/>
    <mergeCell ref="A3:B3"/>
    <mergeCell ref="C3:D3"/>
    <mergeCell ref="E3:F3"/>
  </mergeCells>
  <dataValidations count="7">
    <dataValidation type="decimal" allowBlank="1" showInputMessage="1" showErrorMessage="1" sqref="B14">
      <formula1>11111111111111100000</formula1>
      <formula2>1.11111111111111E+30</formula2>
    </dataValidation>
    <dataValidation type="decimal" allowBlank="1" showInputMessage="1" showErrorMessage="1" sqref="B24 C24">
      <formula1>111111111111111000000</formula1>
      <formula2>1.11111111111111E+28</formula2>
    </dataValidation>
    <dataValidation type="decimal" allowBlank="1" showInputMessage="1" showErrorMessage="1" sqref="E15:F15">
      <formula1>11111111111111100</formula1>
      <formula2>1.11111111111111E+24</formula2>
    </dataValidation>
    <dataValidation type="decimal" allowBlank="1" showInputMessage="1" showErrorMessage="1" sqref="B19 C19 E25:F25">
      <formula1>1111111111111110</formula1>
      <formula2>1.11111111111111E+25</formula2>
    </dataValidation>
    <dataValidation type="decimal" allowBlank="1" showInputMessage="1" showErrorMessage="1" sqref="E21:F21 B28 C28">
      <formula1>11111111111111</formula1>
      <formula2>1.11111111111111E+24</formula2>
    </dataValidation>
    <dataValidation type="decimal" allowBlank="1" showInputMessage="1" showErrorMessage="1" sqref="E36:F36">
      <formula1>111111111111111000</formula1>
      <formula2>1.11111111111111E+22</formula2>
    </dataValidation>
    <dataValidation type="decimal" allowBlank="1" showInputMessage="1" showErrorMessage="1" sqref="E31:F31">
      <formula1>11111111111111100000</formula1>
      <formula2>1.11111111111111E+21</formula2>
    </dataValidation>
  </dataValidations>
  <printOptions/>
  <pageMargins left="0.35763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workbookViewId="0" topLeftCell="A1">
      <selection activeCell="N17" sqref="N17"/>
    </sheetView>
  </sheetViews>
  <sheetFormatPr defaultColWidth="9.00390625" defaultRowHeight="14.25"/>
  <cols>
    <col min="1" max="1" width="0.2421875" style="0" customWidth="1"/>
    <col min="2" max="2" width="31.375" style="0" customWidth="1"/>
    <col min="3" max="3" width="5.625" style="0" customWidth="1"/>
    <col min="4" max="4" width="15.625" style="11" customWidth="1"/>
    <col min="5" max="5" width="16.75390625" style="11" customWidth="1"/>
    <col min="6" max="6" width="14.625" style="11" customWidth="1"/>
    <col min="7" max="7" width="15.375" style="11" customWidth="1"/>
    <col min="8" max="8" width="15.50390625" style="11" customWidth="1"/>
    <col min="9" max="9" width="14.125" style="11" customWidth="1"/>
  </cols>
  <sheetData>
    <row r="1" spans="2:9" ht="27">
      <c r="B1" s="1" t="s">
        <v>60</v>
      </c>
      <c r="C1" s="1"/>
      <c r="D1" s="12"/>
      <c r="E1" s="12"/>
      <c r="F1" s="12"/>
      <c r="G1" s="12"/>
      <c r="H1" s="12"/>
      <c r="I1" s="12"/>
    </row>
    <row r="2" spans="2:4" ht="5.25" customHeight="1">
      <c r="B2" s="1"/>
      <c r="C2" s="1"/>
      <c r="D2" s="12"/>
    </row>
    <row r="3" spans="2:9" ht="14.25" customHeight="1">
      <c r="B3" s="3" t="s">
        <v>61</v>
      </c>
      <c r="C3" s="13"/>
      <c r="D3" s="14"/>
      <c r="E3" s="15"/>
      <c r="F3" s="15"/>
      <c r="G3" s="14" t="s">
        <v>62</v>
      </c>
      <c r="H3" s="14"/>
      <c r="I3" s="14"/>
    </row>
    <row r="4" spans="2:9" ht="15" customHeight="1">
      <c r="B4" s="16" t="s">
        <v>63</v>
      </c>
      <c r="C4" s="16"/>
      <c r="D4" s="17"/>
      <c r="E4" s="18" t="s">
        <v>64</v>
      </c>
      <c r="F4" s="18"/>
      <c r="G4" s="15"/>
      <c r="H4" s="14" t="s">
        <v>4</v>
      </c>
      <c r="I4" s="14"/>
    </row>
    <row r="5" spans="2:9" ht="14.25">
      <c r="B5" s="19" t="s">
        <v>65</v>
      </c>
      <c r="C5" s="19" t="s">
        <v>66</v>
      </c>
      <c r="D5" s="20" t="s">
        <v>67</v>
      </c>
      <c r="E5" s="20"/>
      <c r="F5" s="20"/>
      <c r="G5" s="20" t="s">
        <v>68</v>
      </c>
      <c r="H5" s="20"/>
      <c r="I5" s="20"/>
    </row>
    <row r="6" spans="2:9" ht="14.25">
      <c r="B6" s="19"/>
      <c r="C6" s="19"/>
      <c r="D6" s="20" t="s">
        <v>69</v>
      </c>
      <c r="E6" s="20" t="s">
        <v>70</v>
      </c>
      <c r="F6" s="20" t="s">
        <v>71</v>
      </c>
      <c r="G6" s="20" t="s">
        <v>69</v>
      </c>
      <c r="H6" s="20" t="s">
        <v>70</v>
      </c>
      <c r="I6" s="20" t="s">
        <v>71</v>
      </c>
    </row>
    <row r="7" spans="2:9" ht="14.25">
      <c r="B7" s="21" t="s">
        <v>72</v>
      </c>
      <c r="C7" s="21"/>
      <c r="D7" s="22"/>
      <c r="E7" s="22"/>
      <c r="F7" s="22"/>
      <c r="G7" s="22"/>
      <c r="H7" s="22"/>
      <c r="I7" s="22"/>
    </row>
    <row r="8" spans="2:9" ht="14.25">
      <c r="B8" s="21" t="s">
        <v>73</v>
      </c>
      <c r="C8" s="21">
        <v>1</v>
      </c>
      <c r="D8" s="23">
        <v>2939829.05</v>
      </c>
      <c r="E8" s="23"/>
      <c r="F8" s="23">
        <f aca="true" t="shared" si="0" ref="F8:F16">D8+E8</f>
        <v>2939829.05</v>
      </c>
      <c r="G8" s="24">
        <v>448861</v>
      </c>
      <c r="H8" s="24"/>
      <c r="I8" s="24">
        <v>448861</v>
      </c>
    </row>
    <row r="9" spans="2:9" ht="14.25">
      <c r="B9" s="21" t="s">
        <v>74</v>
      </c>
      <c r="C9" s="21">
        <v>2</v>
      </c>
      <c r="D9" s="23"/>
      <c r="E9" s="23"/>
      <c r="F9" s="23">
        <f t="shared" si="0"/>
        <v>0</v>
      </c>
      <c r="G9" s="24"/>
      <c r="H9" s="24"/>
      <c r="I9" s="24"/>
    </row>
    <row r="10" spans="2:9" ht="14.25">
      <c r="B10" s="21" t="s">
        <v>75</v>
      </c>
      <c r="C10" s="21">
        <v>3</v>
      </c>
      <c r="D10" s="23"/>
      <c r="E10" s="23"/>
      <c r="F10" s="23">
        <f t="shared" si="0"/>
        <v>0</v>
      </c>
      <c r="G10" s="24"/>
      <c r="H10" s="24"/>
      <c r="I10" s="24"/>
    </row>
    <row r="11" spans="2:9" ht="14.25">
      <c r="B11" s="21" t="s">
        <v>76</v>
      </c>
      <c r="C11" s="21">
        <v>4</v>
      </c>
      <c r="D11" s="23"/>
      <c r="E11" s="23"/>
      <c r="F11" s="23">
        <f t="shared" si="0"/>
        <v>0</v>
      </c>
      <c r="G11" s="24"/>
      <c r="H11" s="24"/>
      <c r="I11" s="24"/>
    </row>
    <row r="12" spans="2:9" ht="14.25">
      <c r="B12" s="21" t="s">
        <v>77</v>
      </c>
      <c r="C12" s="21">
        <v>5</v>
      </c>
      <c r="D12" s="23">
        <v>1200000</v>
      </c>
      <c r="E12" s="23">
        <v>4000000</v>
      </c>
      <c r="F12" s="23">
        <f t="shared" si="0"/>
        <v>5200000</v>
      </c>
      <c r="G12" s="24"/>
      <c r="H12" s="24"/>
      <c r="I12" s="24"/>
    </row>
    <row r="13" spans="2:9" ht="14.25">
      <c r="B13" s="21" t="s">
        <v>78</v>
      </c>
      <c r="C13" s="21">
        <v>6</v>
      </c>
      <c r="D13" s="23"/>
      <c r="E13" s="23"/>
      <c r="F13" s="23">
        <f t="shared" si="0"/>
        <v>0</v>
      </c>
      <c r="G13" s="24"/>
      <c r="H13" s="24"/>
      <c r="I13" s="24"/>
    </row>
    <row r="14" spans="2:9" ht="14.25">
      <c r="B14" s="21" t="s">
        <v>79</v>
      </c>
      <c r="C14" s="21">
        <v>9</v>
      </c>
      <c r="D14" s="23">
        <v>2877.26</v>
      </c>
      <c r="E14" s="23"/>
      <c r="F14" s="23">
        <f t="shared" si="0"/>
        <v>2877.26</v>
      </c>
      <c r="G14" s="24">
        <v>4949.34</v>
      </c>
      <c r="H14" s="24"/>
      <c r="I14" s="24">
        <v>4949.34</v>
      </c>
    </row>
    <row r="15" spans="2:9" ht="14.25">
      <c r="B15" s="21" t="s">
        <v>80</v>
      </c>
      <c r="C15" s="21">
        <v>11</v>
      </c>
      <c r="D15" s="23">
        <f>SUM(D8:D14)</f>
        <v>4142706.3099999996</v>
      </c>
      <c r="E15" s="23">
        <f>SUM(E8:E14)</f>
        <v>4000000</v>
      </c>
      <c r="F15" s="23">
        <f t="shared" si="0"/>
        <v>8142706.31</v>
      </c>
      <c r="G15" s="24">
        <f>SUM(G8:G14)</f>
        <v>453810.34</v>
      </c>
      <c r="H15" s="24"/>
      <c r="I15" s="24">
        <f>SUM(I8:I14)</f>
        <v>453810.34</v>
      </c>
    </row>
    <row r="16" spans="2:9" ht="14.25">
      <c r="B16" s="21" t="s">
        <v>81</v>
      </c>
      <c r="C16" s="21"/>
      <c r="D16" s="23"/>
      <c r="E16" s="23"/>
      <c r="F16" s="23">
        <f t="shared" si="0"/>
        <v>0</v>
      </c>
      <c r="G16" s="24"/>
      <c r="H16" s="24"/>
      <c r="I16" s="24"/>
    </row>
    <row r="17" spans="2:9" ht="14.25">
      <c r="B17" s="21" t="s">
        <v>82</v>
      </c>
      <c r="C17" s="21">
        <v>12</v>
      </c>
      <c r="D17" s="23">
        <v>1342200</v>
      </c>
      <c r="E17" s="23"/>
      <c r="F17" s="23">
        <f>SUM(D17:E17)</f>
        <v>1342200</v>
      </c>
      <c r="G17" s="24">
        <v>342722.5</v>
      </c>
      <c r="H17" s="24"/>
      <c r="I17" s="24">
        <f>SUM(G17:H17)</f>
        <v>342722.5</v>
      </c>
    </row>
    <row r="18" spans="2:9" ht="14.25">
      <c r="B18" s="21" t="s">
        <v>83</v>
      </c>
      <c r="C18" s="21">
        <v>13</v>
      </c>
      <c r="D18" s="23"/>
      <c r="E18" s="25"/>
      <c r="F18" s="23">
        <f>SUM(D18:E18)</f>
        <v>0</v>
      </c>
      <c r="G18" s="24">
        <v>30100</v>
      </c>
      <c r="H18" s="24"/>
      <c r="I18" s="24">
        <f>SUM(G18:H18)</f>
        <v>30100</v>
      </c>
    </row>
    <row r="19" spans="2:9" ht="14.25">
      <c r="B19" s="21" t="s">
        <v>84</v>
      </c>
      <c r="C19" s="21">
        <v>14</v>
      </c>
      <c r="D19" s="23"/>
      <c r="E19" s="23"/>
      <c r="F19" s="23">
        <f aca="true" t="shared" si="1" ref="F19:F22">D19+E19</f>
        <v>0</v>
      </c>
      <c r="G19" s="24"/>
      <c r="H19" s="24"/>
      <c r="I19" s="24"/>
    </row>
    <row r="20" spans="2:9" ht="14.25">
      <c r="B20" s="21" t="s">
        <v>85</v>
      </c>
      <c r="C20" s="21"/>
      <c r="D20" s="23"/>
      <c r="E20" s="23"/>
      <c r="F20" s="23">
        <f t="shared" si="1"/>
        <v>0</v>
      </c>
      <c r="G20" s="24">
        <v>29622.5</v>
      </c>
      <c r="H20" s="24"/>
      <c r="I20" s="24">
        <f>SUM(G20:H20)</f>
        <v>29622.5</v>
      </c>
    </row>
    <row r="21" spans="2:9" ht="14.25">
      <c r="B21" s="21" t="s">
        <v>86</v>
      </c>
      <c r="C21" s="21"/>
      <c r="D21" s="23"/>
      <c r="E21" s="23"/>
      <c r="F21" s="23"/>
      <c r="G21" s="24">
        <v>283000</v>
      </c>
      <c r="H21" s="24"/>
      <c r="I21" s="24">
        <f>SUM(G21:H21)</f>
        <v>283000</v>
      </c>
    </row>
    <row r="22" spans="2:9" ht="14.25">
      <c r="B22" s="21" t="s">
        <v>87</v>
      </c>
      <c r="C22" s="21"/>
      <c r="D22" s="23"/>
      <c r="E22" s="23"/>
      <c r="F22" s="23">
        <f t="shared" si="1"/>
        <v>0</v>
      </c>
      <c r="G22" s="24"/>
      <c r="H22" s="24"/>
      <c r="I22" s="24"/>
    </row>
    <row r="23" spans="2:9" ht="14.25">
      <c r="B23" s="21" t="s">
        <v>88</v>
      </c>
      <c r="C23" s="21"/>
      <c r="D23" s="23"/>
      <c r="E23" s="26"/>
      <c r="F23" s="23"/>
      <c r="G23" s="24"/>
      <c r="H23" s="24"/>
      <c r="I23" s="24"/>
    </row>
    <row r="24" spans="2:9" ht="14.25">
      <c r="B24" s="21" t="s">
        <v>89</v>
      </c>
      <c r="C24" s="21">
        <v>21</v>
      </c>
      <c r="D24" s="23">
        <v>1399</v>
      </c>
      <c r="E24" s="23"/>
      <c r="F24" s="23">
        <f aca="true" t="shared" si="2" ref="F24:F26">D24+E24</f>
        <v>1399</v>
      </c>
      <c r="G24" s="24">
        <v>14254</v>
      </c>
      <c r="H24" s="24"/>
      <c r="I24" s="24">
        <f>SUM(G24:H24)</f>
        <v>14254</v>
      </c>
    </row>
    <row r="25" spans="2:9" ht="14.25">
      <c r="B25" s="21" t="s">
        <v>90</v>
      </c>
      <c r="C25" s="21">
        <v>24</v>
      </c>
      <c r="D25" s="23">
        <v>54061.5</v>
      </c>
      <c r="E25" s="23"/>
      <c r="F25" s="23">
        <f t="shared" si="2"/>
        <v>54061.5</v>
      </c>
      <c r="G25" s="24">
        <v>126672.86</v>
      </c>
      <c r="H25" s="24"/>
      <c r="I25" s="24">
        <f>SUM(G25:H25)</f>
        <v>126672.86</v>
      </c>
    </row>
    <row r="26" spans="2:9" ht="14.25">
      <c r="B26" s="21" t="s">
        <v>91</v>
      </c>
      <c r="C26" s="21">
        <v>28</v>
      </c>
      <c r="D26" s="23"/>
      <c r="E26" s="23"/>
      <c r="F26" s="23">
        <f t="shared" si="2"/>
        <v>0</v>
      </c>
      <c r="G26" s="24"/>
      <c r="H26" s="24"/>
      <c r="I26" s="24">
        <f>SUM(G26:H26)</f>
        <v>0</v>
      </c>
    </row>
    <row r="27" spans="2:9" ht="14.25">
      <c r="B27" s="21" t="s">
        <v>92</v>
      </c>
      <c r="C27" s="21">
        <v>35</v>
      </c>
      <c r="D27" s="23">
        <f aca="true" t="shared" si="3" ref="D27:F27">SUM(D17+D24+D25+D26)</f>
        <v>1397660.5</v>
      </c>
      <c r="E27" s="23">
        <f t="shared" si="3"/>
        <v>0</v>
      </c>
      <c r="F27" s="23">
        <f t="shared" si="3"/>
        <v>1397660.5</v>
      </c>
      <c r="G27" s="24">
        <v>483649.36</v>
      </c>
      <c r="H27" s="24"/>
      <c r="I27" s="24">
        <f>SUM(G27:H27)</f>
        <v>483649.36</v>
      </c>
    </row>
    <row r="28" spans="2:9" ht="14.25">
      <c r="B28" s="21" t="s">
        <v>93</v>
      </c>
      <c r="C28" s="21">
        <v>40</v>
      </c>
      <c r="D28" s="26"/>
      <c r="E28" s="26"/>
      <c r="F28" s="23"/>
      <c r="G28" s="24"/>
      <c r="H28" s="24"/>
      <c r="I28" s="24"/>
    </row>
    <row r="29" spans="2:9" ht="14.25">
      <c r="B29" s="21" t="s">
        <v>94</v>
      </c>
      <c r="C29" s="21">
        <v>45</v>
      </c>
      <c r="D29" s="27">
        <f aca="true" t="shared" si="4" ref="D29:F29">SUM(D15-D27)</f>
        <v>2745045.8099999996</v>
      </c>
      <c r="E29" s="27">
        <f t="shared" si="4"/>
        <v>4000000</v>
      </c>
      <c r="F29" s="27">
        <f t="shared" si="4"/>
        <v>6745045.81</v>
      </c>
      <c r="G29" s="24">
        <v>-29839.01999999996</v>
      </c>
      <c r="H29" s="24"/>
      <c r="I29" s="24">
        <f>I15-I27</f>
        <v>-29839.01999999996</v>
      </c>
    </row>
    <row r="30" spans="2:9" ht="14.25">
      <c r="B30" s="21"/>
      <c r="C30" s="21"/>
      <c r="D30" s="24"/>
      <c r="E30" s="24"/>
      <c r="F30" s="24"/>
      <c r="G30" s="24"/>
      <c r="H30" s="24"/>
      <c r="I30" s="24"/>
    </row>
  </sheetData>
  <sheetProtection/>
  <mergeCells count="9">
    <mergeCell ref="B1:I1"/>
    <mergeCell ref="G3:I3"/>
    <mergeCell ref="B4:D4"/>
    <mergeCell ref="E4:F4"/>
    <mergeCell ref="H4:I4"/>
    <mergeCell ref="D5:F5"/>
    <mergeCell ref="G5:I5"/>
    <mergeCell ref="B5:B6"/>
    <mergeCell ref="C5:C6"/>
  </mergeCells>
  <dataValidations count="2">
    <dataValidation type="decimal" allowBlank="1" showInputMessage="1" showErrorMessage="1" sqref="D15:E15">
      <formula1>111111111111111</formula1>
      <formula2>1.11111111111111E+25</formula2>
    </dataValidation>
    <dataValidation type="decimal" allowBlank="1" showInputMessage="1" showErrorMessage="1" sqref="F28 F8:F16 F19:F26">
      <formula1>111111111111111000</formula1>
      <formula2>1.11111111111111E+24</formula2>
    </dataValidation>
  </dataValidations>
  <printOptions/>
  <pageMargins left="0.27152777777777776" right="0.18055555555555555" top="0.4013888888888889" bottom="0.38958333333333334" header="0.12986111111111112" footer="0.09791666666666667"/>
  <pageSetup horizontalDpi="300" verticalDpi="300" orientation="landscape" paperSize="9"/>
  <headerFooter scaleWithDoc="0" alignWithMargins="0">
    <oddHeader>&amp;R&amp;10第 &amp;P 页，共 &amp;N 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0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1.625" style="0" customWidth="1"/>
    <col min="2" max="2" width="45.625" style="0" customWidth="1"/>
    <col min="3" max="3" width="9.125" style="0" customWidth="1"/>
    <col min="4" max="4" width="26.25390625" style="0" customWidth="1"/>
  </cols>
  <sheetData>
    <row r="1" spans="2:4" ht="36.75" customHeight="1">
      <c r="B1" s="1" t="s">
        <v>95</v>
      </c>
      <c r="C1" s="1"/>
      <c r="D1" s="1"/>
    </row>
    <row r="2" spans="2:4" ht="14.25" customHeight="1">
      <c r="B2" s="2" t="s">
        <v>96</v>
      </c>
      <c r="C2" s="1"/>
      <c r="D2" s="3" t="s">
        <v>97</v>
      </c>
    </row>
    <row r="3" spans="2:4" ht="15" customHeight="1">
      <c r="B3" s="4" t="s">
        <v>63</v>
      </c>
      <c r="C3" s="5">
        <v>44531</v>
      </c>
      <c r="D3" s="3" t="s">
        <v>4</v>
      </c>
    </row>
    <row r="4" spans="2:4" ht="14.25">
      <c r="B4" s="6" t="s">
        <v>65</v>
      </c>
      <c r="C4" s="7" t="s">
        <v>66</v>
      </c>
      <c r="D4" s="7" t="s">
        <v>98</v>
      </c>
    </row>
    <row r="5" spans="2:4" ht="14.25">
      <c r="B5" s="8" t="s">
        <v>99</v>
      </c>
      <c r="C5" s="9" t="s">
        <v>100</v>
      </c>
      <c r="D5" s="10"/>
    </row>
    <row r="6" spans="2:4" ht="14.25">
      <c r="B6" s="8" t="s">
        <v>101</v>
      </c>
      <c r="C6" s="9" t="s">
        <v>102</v>
      </c>
      <c r="D6" s="10">
        <v>448861</v>
      </c>
    </row>
    <row r="7" spans="2:4" ht="14.25">
      <c r="B7" s="8" t="s">
        <v>103</v>
      </c>
      <c r="C7" s="9" t="s">
        <v>104</v>
      </c>
      <c r="D7" s="10"/>
    </row>
    <row r="8" spans="2:4" ht="14.25">
      <c r="B8" s="8" t="s">
        <v>105</v>
      </c>
      <c r="C8" s="9" t="s">
        <v>106</v>
      </c>
      <c r="D8" s="10"/>
    </row>
    <row r="9" spans="2:4" ht="14.25">
      <c r="B9" s="8" t="s">
        <v>107</v>
      </c>
      <c r="C9" s="9" t="s">
        <v>108</v>
      </c>
      <c r="D9" s="10"/>
    </row>
    <row r="10" spans="2:4" ht="14.25">
      <c r="B10" s="8" t="s">
        <v>109</v>
      </c>
      <c r="C10" s="9" t="s">
        <v>110</v>
      </c>
      <c r="D10" s="10"/>
    </row>
    <row r="11" spans="2:4" ht="14.25">
      <c r="B11" s="8" t="s">
        <v>111</v>
      </c>
      <c r="C11" s="9" t="s">
        <v>112</v>
      </c>
      <c r="D11" s="10">
        <v>4949.34</v>
      </c>
    </row>
    <row r="12" spans="2:4" ht="14.25">
      <c r="B12" s="8" t="s">
        <v>113</v>
      </c>
      <c r="C12" s="9" t="s">
        <v>114</v>
      </c>
      <c r="D12" s="10">
        <f>D6+D11</f>
        <v>453810.34</v>
      </c>
    </row>
    <row r="13" spans="2:4" ht="14.25">
      <c r="B13" s="8" t="s">
        <v>115</v>
      </c>
      <c r="C13" s="9" t="s">
        <v>116</v>
      </c>
      <c r="D13" s="10">
        <v>342722.5</v>
      </c>
    </row>
    <row r="14" spans="2:4" ht="14.25">
      <c r="B14" s="8" t="s">
        <v>117</v>
      </c>
      <c r="C14" s="9" t="s">
        <v>118</v>
      </c>
      <c r="D14" s="10"/>
    </row>
    <row r="15" spans="2:4" ht="14.25">
      <c r="B15" s="8" t="s">
        <v>119</v>
      </c>
      <c r="C15" s="9" t="s">
        <v>120</v>
      </c>
      <c r="D15" s="10">
        <v>14254</v>
      </c>
    </row>
    <row r="16" spans="2:4" ht="14.25">
      <c r="B16" s="8" t="s">
        <v>121</v>
      </c>
      <c r="C16" s="9" t="s">
        <v>122</v>
      </c>
      <c r="D16" s="10">
        <v>10000</v>
      </c>
    </row>
    <row r="17" spans="2:4" ht="14.25">
      <c r="B17" s="8" t="s">
        <v>123</v>
      </c>
      <c r="C17" s="9" t="s">
        <v>124</v>
      </c>
      <c r="D17" s="10">
        <f>SUM(D13:D16)</f>
        <v>366976.5</v>
      </c>
    </row>
    <row r="18" spans="2:4" ht="14.25">
      <c r="B18" s="8" t="s">
        <v>125</v>
      </c>
      <c r="C18" s="9" t="s">
        <v>126</v>
      </c>
      <c r="D18" s="10">
        <f>D12-D17</f>
        <v>86833.84000000003</v>
      </c>
    </row>
    <row r="19" spans="2:4" ht="14.25">
      <c r="B19" s="8" t="s">
        <v>127</v>
      </c>
      <c r="C19" s="9" t="s">
        <v>100</v>
      </c>
      <c r="D19" s="10"/>
    </row>
    <row r="20" spans="2:4" ht="14.25">
      <c r="B20" s="8" t="s">
        <v>128</v>
      </c>
      <c r="C20" s="9" t="s">
        <v>129</v>
      </c>
      <c r="D20" s="10"/>
    </row>
    <row r="21" spans="2:4" ht="14.25">
      <c r="B21" s="8" t="s">
        <v>130</v>
      </c>
      <c r="C21" s="9" t="s">
        <v>131</v>
      </c>
      <c r="D21" s="10"/>
    </row>
    <row r="22" spans="2:4" ht="14.25">
      <c r="B22" s="8" t="s">
        <v>132</v>
      </c>
      <c r="C22" s="9" t="s">
        <v>133</v>
      </c>
      <c r="D22" s="10"/>
    </row>
    <row r="23" spans="2:4" ht="14.25">
      <c r="B23" s="8" t="s">
        <v>134</v>
      </c>
      <c r="C23" s="9" t="s">
        <v>135</v>
      </c>
      <c r="D23" s="10"/>
    </row>
    <row r="24" spans="2:4" ht="14.25">
      <c r="B24" s="8" t="s">
        <v>113</v>
      </c>
      <c r="C24" s="9" t="s">
        <v>136</v>
      </c>
      <c r="D24" s="10"/>
    </row>
    <row r="25" spans="2:4" ht="14.25">
      <c r="B25" s="8" t="s">
        <v>137</v>
      </c>
      <c r="C25" s="9" t="s">
        <v>138</v>
      </c>
      <c r="D25" s="10"/>
    </row>
    <row r="26" spans="2:4" ht="14.25">
      <c r="B26" s="8" t="s">
        <v>139</v>
      </c>
      <c r="C26" s="9" t="s">
        <v>140</v>
      </c>
      <c r="D26" s="10"/>
    </row>
    <row r="27" spans="2:4" ht="14.25">
      <c r="B27" s="8" t="s">
        <v>141</v>
      </c>
      <c r="C27" s="9" t="s">
        <v>142</v>
      </c>
      <c r="D27" s="10"/>
    </row>
    <row r="28" spans="2:4" ht="14.25">
      <c r="B28" s="8" t="s">
        <v>123</v>
      </c>
      <c r="C28" s="9" t="s">
        <v>143</v>
      </c>
      <c r="D28" s="10"/>
    </row>
    <row r="29" spans="2:4" ht="14.25">
      <c r="B29" s="8" t="s">
        <v>144</v>
      </c>
      <c r="C29" s="9" t="s">
        <v>145</v>
      </c>
      <c r="D29" s="10">
        <v>0</v>
      </c>
    </row>
    <row r="30" spans="2:4" ht="14.25">
      <c r="B30" s="8" t="s">
        <v>146</v>
      </c>
      <c r="C30" s="9" t="s">
        <v>100</v>
      </c>
      <c r="D30" s="10"/>
    </row>
    <row r="31" spans="2:4" ht="14.25">
      <c r="B31" s="8" t="s">
        <v>147</v>
      </c>
      <c r="C31" s="9" t="s">
        <v>148</v>
      </c>
      <c r="D31" s="10"/>
    </row>
    <row r="32" spans="2:4" ht="14.25">
      <c r="B32" s="8" t="s">
        <v>149</v>
      </c>
      <c r="C32" s="9" t="s">
        <v>150</v>
      </c>
      <c r="D32" s="10"/>
    </row>
    <row r="33" spans="2:4" ht="14.25">
      <c r="B33" s="8" t="s">
        <v>113</v>
      </c>
      <c r="C33" s="9" t="s">
        <v>151</v>
      </c>
      <c r="D33" s="10"/>
    </row>
    <row r="34" spans="2:4" ht="14.25">
      <c r="B34" s="8" t="s">
        <v>152</v>
      </c>
      <c r="C34" s="9" t="s">
        <v>153</v>
      </c>
      <c r="D34" s="10"/>
    </row>
    <row r="35" spans="2:4" ht="14.25">
      <c r="B35" s="8" t="s">
        <v>154</v>
      </c>
      <c r="C35" s="9" t="s">
        <v>155</v>
      </c>
      <c r="D35" s="10"/>
    </row>
    <row r="36" spans="2:4" ht="14.25">
      <c r="B36" s="8" t="s">
        <v>156</v>
      </c>
      <c r="C36" s="9" t="s">
        <v>157</v>
      </c>
      <c r="D36" s="10">
        <f>125682.86+990</f>
        <v>126672.86</v>
      </c>
    </row>
    <row r="37" spans="2:4" ht="14.25">
      <c r="B37" s="8" t="s">
        <v>123</v>
      </c>
      <c r="C37" s="9" t="s">
        <v>158</v>
      </c>
      <c r="D37" s="10"/>
    </row>
    <row r="38" spans="2:4" ht="14.25">
      <c r="B38" s="8" t="s">
        <v>159</v>
      </c>
      <c r="C38" s="9" t="s">
        <v>160</v>
      </c>
      <c r="D38" s="10">
        <f>D33-D36</f>
        <v>-126672.86</v>
      </c>
    </row>
    <row r="39" spans="2:4" ht="14.25">
      <c r="B39" s="8" t="s">
        <v>161</v>
      </c>
      <c r="C39" s="9" t="s">
        <v>162</v>
      </c>
      <c r="D39" s="10"/>
    </row>
    <row r="40" spans="2:4" ht="14.25">
      <c r="B40" s="8" t="s">
        <v>163</v>
      </c>
      <c r="C40" s="9" t="s">
        <v>164</v>
      </c>
      <c r="D40" s="10">
        <f>D18+D38</f>
        <v>-39839.019999999975</v>
      </c>
    </row>
  </sheetData>
  <sheetProtection/>
  <mergeCells count="1">
    <mergeCell ref="B1:D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康桥</cp:lastModifiedBy>
  <cp:lastPrinted>2017-06-28T09:57:54Z</cp:lastPrinted>
  <dcterms:created xsi:type="dcterms:W3CDTF">2013-06-16T12:02:33Z</dcterms:created>
  <dcterms:modified xsi:type="dcterms:W3CDTF">2023-01-03T02:32:38Z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5B703750398F449A85365197DC96DF3A</vt:lpwstr>
  </property>
</Properties>
</file>